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ellatti\Desktop\"/>
    </mc:Choice>
  </mc:AlternateContent>
  <bookViews>
    <workbookView xWindow="0" yWindow="0" windowWidth="28800" windowHeight="12435"/>
  </bookViews>
  <sheets>
    <sheet name="comma2" sheetId="1" r:id="rId1"/>
    <sheet name="comma 2 bis" sheetId="2" r:id="rId2"/>
    <sheet name="Foglio3" sheetId="3" r:id="rId3"/>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2" l="1"/>
  <c r="H30" i="2" s="1"/>
  <c r="K30" i="2" s="1"/>
  <c r="K14" i="2"/>
  <c r="L14" i="2" s="1"/>
  <c r="J14" i="2"/>
  <c r="G14" i="2"/>
  <c r="J30" i="2" l="1"/>
  <c r="G35" i="1"/>
  <c r="F30" i="1"/>
  <c r="H25" i="1"/>
  <c r="H26" i="1" s="1"/>
</calcChain>
</file>

<file path=xl/sharedStrings.xml><?xml version="1.0" encoding="utf-8"?>
<sst xmlns="http://schemas.openxmlformats.org/spreadsheetml/2006/main" count="114" uniqueCount="65">
  <si>
    <t>RIBASSI</t>
  </si>
  <si>
    <t>Mediascarti b)</t>
  </si>
  <si>
    <t>Somma ribassi e media lett.a)</t>
  </si>
  <si>
    <t>Prima soglia lett.c)</t>
  </si>
  <si>
    <t>3,108x99%</t>
  </si>
  <si>
    <t>11,198x-3,07692%=</t>
  </si>
  <si>
    <t>soglia anomalia</t>
  </si>
  <si>
    <t>2-bis. Quando il criterio di aggiudicazione è quello del prezzo più basso e il numero delle offerte ammesse è inferiore a 15, la congruità delle offerte è valutata sulle offerte che presentano un ribasso pari o superiore ad una soglia di anomalia determinata; ai fini della determinazione della congruità delle offerte, al fine di non rendere predeterminabili dagli offerenti i parametri di riferimento per il calcolo della soglia di anomalia, il RUP o la commissione giudicatrice procedono come segue:</t>
  </si>
  <si>
    <t>a) calcolo della media aritmetica dei ribassi percentuali di tutte le offerte ammesse, con esclusione del dieci per cento, arrotondato all'unità superiore, rispettivamente delle offerte di maggior ribasso e quelle di minor ribasso; le offerte aventi un uguale valore di ribasso sono prese in considerazione distintamente nei loro singoli valori; qualora, nell’effettuare il calcolo del dieci per cento, siano presenti una o più offerte di eguale valore rispetto alle offerte da accantonare, dette offerte sono altresì da accantonare;</t>
  </si>
  <si>
    <t>b) calcolo dello scarto medio aritmetico dei ribassi percentuali che superano la media calcolata ai sensi della lettera a);</t>
  </si>
  <si>
    <t>c) calcolo del rapporto tra lo scarto medio aritmetico di cui alla lettera b) e la media aritmetica di cui alla lettera a);</t>
  </si>
  <si>
    <t>d) se il rapporto di cui alla lettera c) è pari o inferiore a 0,15, la soglia di anomalia è pari al valore della media aritmetica di cui alla lettera a) incrementata del 20 per cento della medesima media aritmetica);</t>
  </si>
  <si>
    <t>e) se il rapporto di cui alla lettera c) è superiore a 0,15 la soglia di anomalia è calcolata come somma della media aritmetica di cui alla lettera a) e dello scarto medio aritmetico di cui alla lettera b).</t>
  </si>
  <si>
    <t>Media ribassi (a)</t>
  </si>
  <si>
    <t>Scarto medio ( b)</t>
  </si>
  <si>
    <t>Soglia anomalia (a+b)</t>
  </si>
  <si>
    <t>Incremento 20% della media a)</t>
  </si>
  <si>
    <t>Rapporto b/a superiore al 15%</t>
  </si>
  <si>
    <t>Rapporto b/a inferiore al 15%</t>
  </si>
  <si>
    <t>Soglia anomalia-media a) incrementata del 20%</t>
  </si>
  <si>
    <t>la soglia calcolata al punto c) viene decrementata di un valore percentuale pari al prodotto delle prime due cifre dopo la virgola della somma dei ribassi di cui alla lettera a) applicato allo scarto medio aritmetico di cui alla lettera b)</t>
  </si>
  <si>
    <t>2. Quando il criterio di aggiudicazione è quello del prezzo più basso e il numero delle offerte ammesse è pari o superiore a 15, la congruità delle offerte è valutata sulle offerte che presentano un ribasso pari o superiore ad una soglia di anomalia determinata; al fine di non rendere predeterminabili dagli offerenti i parametri di riferimento per il calcolo della soglia di anomalia, il RUP o la commissione giudicatrice procedono come segue:</t>
  </si>
  <si>
    <t>a) calcolo della somma e della media aritmetica dei ribassi percentuali di tutte le offerte ammesse, con esclusione del dieci per cento, arrotondato all'unità superiore, rispettivamente delle offerte di maggior ribasso e quelle di minor ribasso; le offerte aventi un uguale valore di ribasso sono prese in considerazione distintamente nei loro singoli valori; qualora, nell’effettuare il calcolo del dieci per cento, siano presenti una o più offerte di eguale valore rispetto alle offerte da accantonare, dette offerte sono altresì da accantonare;</t>
  </si>
  <si>
    <t>c) calcolo della soglia come somma della media aritmetica e dello scarto medio aritmetico dei ribassi di cui alla lettera b);</t>
  </si>
  <si>
    <t>d) la soglia calcolata al punto c) viene decrementata di un valore percentuale pari al prodotto delle prime due cifre dopo la virgola della somma dei ribassi di cui alla lettera a) applicato allo scarto medio aritmetico di cui alla lettera b).</t>
  </si>
  <si>
    <t>% decremento</t>
  </si>
  <si>
    <t>Nome Ditta</t>
  </si>
  <si>
    <t>Ammessa</t>
  </si>
  <si>
    <t>Ammessa/taglio ali</t>
  </si>
  <si>
    <t>Taglio ali</t>
  </si>
  <si>
    <t xml:space="preserve"> Ammessa</t>
  </si>
  <si>
    <t>Querce</t>
  </si>
  <si>
    <t>Pino</t>
  </si>
  <si>
    <t>Cipresso</t>
  </si>
  <si>
    <t>Leccio</t>
  </si>
  <si>
    <t>Rosa</t>
  </si>
  <si>
    <t>Magnolia</t>
  </si>
  <si>
    <t>Castagno</t>
  </si>
  <si>
    <t>Ginepro</t>
  </si>
  <si>
    <t>Olmo</t>
  </si>
  <si>
    <t>Ulivo</t>
  </si>
  <si>
    <t>Vite</t>
  </si>
  <si>
    <t>Pesco</t>
  </si>
  <si>
    <t>Ciliegio</t>
  </si>
  <si>
    <t>Palma</t>
  </si>
  <si>
    <t>Agrifoglio</t>
  </si>
  <si>
    <t>L'offerta della Ditta Querce è la migliore non anomala, e vince</t>
  </si>
  <si>
    <t>Nome  DITTA</t>
  </si>
  <si>
    <t>Ammessa / Taglio Ali</t>
  </si>
  <si>
    <t>Taglio ALI</t>
  </si>
  <si>
    <t xml:space="preserve">Taglio Ali </t>
  </si>
  <si>
    <t>Pero</t>
  </si>
  <si>
    <t>Melo</t>
  </si>
  <si>
    <t>Albicocco</t>
  </si>
  <si>
    <t>Susino</t>
  </si>
  <si>
    <t>Cocomero</t>
  </si>
  <si>
    <t>Rosmarino</t>
  </si>
  <si>
    <t>Salvia</t>
  </si>
  <si>
    <t>Orchidea</t>
  </si>
  <si>
    <t>Nespolo</t>
  </si>
  <si>
    <t>Cavolo</t>
  </si>
  <si>
    <t>Orchidea è la migliore offerta non anomala</t>
  </si>
  <si>
    <t>Salvia è la migliore offerta non anomala</t>
  </si>
  <si>
    <t>ART 97 comma 2 bis /Esclusione automatica</t>
  </si>
  <si>
    <t>Art.97 c.2/Esclusione automatica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</si>
</sst>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0" x14ac:knownFonts="1">
    <font>
      <sz val="11"/>
      <color theme="1"/>
      <name val="Calibri"/>
      <family val="2"/>
      <scheme val="minor"/>
    </font>
    <font>
      <sz val="11"/>
      <color rgb="FFFF0000"/>
      <name val="Calibri"/>
      <family val="2"/>
      <scheme val="minor"/>
    </font>
    <font>
      <i/>
      <sz val="10"/>
      <color rgb="FF000000"/>
      <name val="Arial"/>
      <family val="2"/>
    </font>
    <font>
      <sz val="10"/>
      <color rgb="FF000000"/>
      <name val="Arial"/>
      <family val="2"/>
    </font>
    <font>
      <b/>
      <sz val="11"/>
      <color theme="1"/>
      <name val="Calibri"/>
      <family val="2"/>
      <scheme val="minor"/>
    </font>
    <font>
      <i/>
      <sz val="10"/>
      <color indexed="8"/>
      <name val="Arial"/>
      <family val="2"/>
    </font>
    <font>
      <sz val="10"/>
      <color indexed="8"/>
      <name val="Arial"/>
      <family val="2"/>
    </font>
    <font>
      <b/>
      <sz val="10"/>
      <color theme="1"/>
      <name val="Calibri"/>
      <family val="2"/>
      <scheme val="minor"/>
    </font>
    <font>
      <b/>
      <sz val="9"/>
      <color theme="1"/>
      <name val="Calibri"/>
      <family val="2"/>
      <scheme val="minor"/>
    </font>
    <font>
      <b/>
      <sz val="10"/>
      <color indexed="8"/>
      <name val="Arial"/>
      <family val="2"/>
    </font>
  </fonts>
  <fills count="9">
    <fill>
      <patternFill patternType="none"/>
    </fill>
    <fill>
      <patternFill patternType="gray125"/>
    </fill>
    <fill>
      <patternFill patternType="solid">
        <fgColor rgb="FFFFFFFF"/>
        <bgColor rgb="FF000000"/>
      </patternFill>
    </fill>
    <fill>
      <patternFill patternType="solid">
        <fgColor rgb="FFFFFF00"/>
        <bgColor rgb="FF000000"/>
      </patternFill>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vertical="center"/>
      <protection hidden="1"/>
    </xf>
    <xf numFmtId="164" fontId="2" fillId="2" borderId="1"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locked="0"/>
    </xf>
    <xf numFmtId="164" fontId="3" fillId="2" borderId="1" xfId="0" applyNumberFormat="1" applyFont="1" applyFill="1" applyBorder="1" applyAlignment="1" applyProtection="1">
      <alignment horizontal="center"/>
      <protection locked="0"/>
    </xf>
    <xf numFmtId="164" fontId="3" fillId="3" borderId="1" xfId="0" applyNumberFormat="1" applyFont="1" applyFill="1" applyBorder="1" applyAlignment="1" applyProtection="1">
      <alignment horizontal="center"/>
      <protection locked="0"/>
    </xf>
    <xf numFmtId="164" fontId="0" fillId="0" borderId="0" xfId="0" applyNumberFormat="1" applyAlignment="1">
      <alignment horizontal="center"/>
    </xf>
    <xf numFmtId="0" fontId="0" fillId="0" borderId="0" xfId="0" applyFill="1" applyAlignment="1">
      <alignment horizontal="center"/>
    </xf>
    <xf numFmtId="164" fontId="3" fillId="2" borderId="0" xfId="0" applyNumberFormat="1" applyFont="1" applyFill="1" applyBorder="1" applyAlignment="1" applyProtection="1">
      <alignment horizontal="center"/>
      <protection locked="0"/>
    </xf>
    <xf numFmtId="0" fontId="0" fillId="4" borderId="2" xfId="0" applyFill="1" applyBorder="1"/>
    <xf numFmtId="0" fontId="0" fillId="4" borderId="3" xfId="0" applyFill="1" applyBorder="1"/>
    <xf numFmtId="0" fontId="1" fillId="4" borderId="3" xfId="0" applyFont="1" applyFill="1" applyBorder="1"/>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0" fillId="4" borderId="7" xfId="0" applyFill="1" applyBorder="1"/>
    <xf numFmtId="0" fontId="0" fillId="4" borderId="8" xfId="0" applyFill="1" applyBorder="1"/>
    <xf numFmtId="0" fontId="4" fillId="0" borderId="0" xfId="0" applyFont="1"/>
    <xf numFmtId="0" fontId="6" fillId="6" borderId="1" xfId="0" applyFont="1" applyFill="1" applyBorder="1" applyAlignment="1" applyProtection="1">
      <alignment horizontal="center" vertical="center" wrapText="1"/>
      <protection locked="0"/>
    </xf>
    <xf numFmtId="164" fontId="6" fillId="6" borderId="1" xfId="0" applyNumberFormat="1" applyFont="1" applyFill="1" applyBorder="1" applyAlignment="1" applyProtection="1">
      <alignment horizontal="center"/>
      <protection locked="0"/>
    </xf>
    <xf numFmtId="164" fontId="6" fillId="6" borderId="1" xfId="0" applyNumberFormat="1" applyFont="1" applyFill="1" applyBorder="1" applyAlignment="1" applyProtection="1">
      <alignment horizontal="center" wrapText="1"/>
      <protection locked="0"/>
    </xf>
    <xf numFmtId="0" fontId="4" fillId="0" borderId="0" xfId="0" applyFont="1" applyAlignment="1">
      <alignment horizontal="left" vertical="center"/>
    </xf>
    <xf numFmtId="0" fontId="0" fillId="0" borderId="0" xfId="0" applyAlignment="1">
      <alignment horizontal="left" vertical="center" indent="1"/>
    </xf>
    <xf numFmtId="164" fontId="6" fillId="5" borderId="1" xfId="0" applyNumberFormat="1" applyFont="1" applyFill="1" applyBorder="1" applyAlignment="1" applyProtection="1">
      <alignment horizontal="center" wrapText="1"/>
      <protection locked="0"/>
    </xf>
    <xf numFmtId="2" fontId="0" fillId="0" borderId="0" xfId="0" applyNumberFormat="1"/>
    <xf numFmtId="164" fontId="6" fillId="5" borderId="1" xfId="0" applyNumberFormat="1" applyFont="1" applyFill="1" applyBorder="1" applyAlignment="1" applyProtection="1">
      <alignment horizontal="center"/>
      <protection locked="0"/>
    </xf>
    <xf numFmtId="0" fontId="1" fillId="7" borderId="0" xfId="0" applyFont="1" applyFill="1"/>
    <xf numFmtId="0" fontId="0" fillId="0" borderId="1" xfId="0" applyBorder="1"/>
    <xf numFmtId="0" fontId="0" fillId="0" borderId="1" xfId="0" applyBorder="1" applyAlignment="1">
      <alignment horizontal="center" wrapText="1"/>
    </xf>
    <xf numFmtId="164" fontId="0" fillId="0" borderId="1" xfId="0" applyNumberFormat="1" applyBorder="1"/>
    <xf numFmtId="165" fontId="0" fillId="0" borderId="1" xfId="0" applyNumberFormat="1" applyBorder="1" applyAlignment="1">
      <alignment horizontal="center"/>
    </xf>
    <xf numFmtId="2" fontId="0" fillId="0" borderId="1" xfId="0" applyNumberFormat="1" applyBorder="1" applyAlignment="1">
      <alignment horizontal="center"/>
    </xf>
    <xf numFmtId="0" fontId="4" fillId="0" borderId="1" xfId="0" applyFont="1" applyBorder="1" applyAlignment="1">
      <alignment horizontal="center"/>
    </xf>
    <xf numFmtId="165" fontId="4" fillId="0" borderId="1" xfId="0" applyNumberFormat="1" applyFont="1" applyBorder="1" applyAlignment="1">
      <alignment horizontal="center"/>
    </xf>
    <xf numFmtId="4" fontId="0" fillId="0" borderId="1" xfId="0" applyNumberFormat="1" applyBorder="1" applyAlignment="1">
      <alignment horizontal="center" wrapText="1"/>
    </xf>
    <xf numFmtId="0" fontId="4" fillId="0" borderId="0" xfId="0" applyFont="1" applyAlignment="1">
      <alignment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wrapText="1"/>
      <protection locked="0"/>
    </xf>
    <xf numFmtId="164" fontId="3" fillId="8" borderId="0" xfId="0" applyNumberFormat="1" applyFont="1" applyFill="1" applyBorder="1" applyAlignment="1" applyProtection="1">
      <alignment horizontal="center"/>
      <protection locked="0"/>
    </xf>
    <xf numFmtId="0" fontId="7" fillId="0" borderId="11" xfId="0" applyFont="1" applyBorder="1" applyAlignment="1">
      <alignment wrapText="1"/>
    </xf>
    <xf numFmtId="0" fontId="0" fillId="0" borderId="12" xfId="0" applyBorder="1"/>
    <xf numFmtId="0" fontId="4" fillId="0" borderId="13" xfId="0" applyFont="1" applyBorder="1"/>
    <xf numFmtId="0" fontId="0" fillId="4" borderId="10" xfId="0" applyFill="1" applyBorder="1"/>
    <xf numFmtId="0" fontId="4" fillId="4" borderId="13" xfId="0" applyFont="1" applyFill="1" applyBorder="1"/>
    <xf numFmtId="49" fontId="7" fillId="0" borderId="0" xfId="0" applyNumberFormat="1" applyFont="1" applyAlignment="1">
      <alignment horizontal="left" vertical="center" wrapText="1"/>
    </xf>
    <xf numFmtId="0" fontId="8" fillId="0" borderId="0" xfId="0" applyFont="1" applyAlignment="1">
      <alignment horizontal="left" vertical="center" wrapText="1"/>
    </xf>
    <xf numFmtId="0" fontId="8" fillId="0" borderId="10" xfId="0" applyFont="1" applyBorder="1"/>
    <xf numFmtId="0" fontId="8" fillId="0" borderId="0" xfId="0" applyFont="1" applyAlignment="1">
      <alignment wrapText="1"/>
    </xf>
    <xf numFmtId="0" fontId="9" fillId="6" borderId="0"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hidden="1"/>
    </xf>
    <xf numFmtId="0" fontId="5" fillId="6" borderId="14" xfId="0" applyFont="1" applyFill="1" applyBorder="1" applyAlignment="1" applyProtection="1">
      <alignment vertical="center"/>
      <protection hidden="1"/>
    </xf>
    <xf numFmtId="164" fontId="5" fillId="6" borderId="14" xfId="0" applyNumberFormat="1" applyFont="1" applyFill="1" applyBorder="1" applyAlignment="1" applyProtection="1">
      <alignment horizontal="center" vertical="center"/>
      <protection hidden="1"/>
    </xf>
    <xf numFmtId="0" fontId="0" fillId="0" borderId="7" xfId="0" applyBorder="1"/>
    <xf numFmtId="0" fontId="0" fillId="0" borderId="8" xfId="0" applyBorder="1"/>
    <xf numFmtId="0" fontId="0" fillId="0" borderId="9" xfId="0" applyBorder="1"/>
    <xf numFmtId="0" fontId="4" fillId="4" borderId="3" xfId="0" applyFont="1" applyFill="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38"/>
  <sheetViews>
    <sheetView tabSelected="1" zoomScale="130" zoomScaleNormal="130" workbookViewId="0">
      <selection activeCell="F20" sqref="F20:F24"/>
    </sheetView>
  </sheetViews>
  <sheetFormatPr defaultRowHeight="15" x14ac:dyDescent="0.25"/>
  <cols>
    <col min="2" max="2" width="0.140625" customWidth="1"/>
    <col min="3" max="3" width="4.85546875" hidden="1" customWidth="1"/>
    <col min="4" max="4" width="60.5703125" customWidth="1"/>
    <col min="5" max="5" width="17.7109375" customWidth="1"/>
    <col min="6" max="6" width="12" bestFit="1" customWidth="1"/>
    <col min="8" max="8" width="14.85546875" bestFit="1" customWidth="1"/>
    <col min="10" max="10" width="14.140625" customWidth="1"/>
    <col min="11" max="11" width="17.140625" customWidth="1"/>
  </cols>
  <sheetData>
    <row r="2" spans="4:11" x14ac:dyDescent="0.25">
      <c r="D2" s="19" t="s">
        <v>64</v>
      </c>
    </row>
    <row r="3" spans="4:11" ht="89.25" x14ac:dyDescent="0.25">
      <c r="D3" s="46" t="s">
        <v>21</v>
      </c>
    </row>
    <row r="4" spans="4:11" x14ac:dyDescent="0.25">
      <c r="D4" s="24"/>
    </row>
    <row r="5" spans="4:11" ht="84" x14ac:dyDescent="0.25">
      <c r="D5" s="47" t="s">
        <v>22</v>
      </c>
    </row>
    <row r="6" spans="4:11" ht="24" x14ac:dyDescent="0.25">
      <c r="D6" s="47" t="s">
        <v>9</v>
      </c>
    </row>
    <row r="7" spans="4:11" ht="24" x14ac:dyDescent="0.25">
      <c r="D7" s="47" t="s">
        <v>23</v>
      </c>
    </row>
    <row r="8" spans="4:11" ht="36" x14ac:dyDescent="0.25">
      <c r="D8" s="47" t="s">
        <v>24</v>
      </c>
    </row>
    <row r="11" spans="4:11" x14ac:dyDescent="0.25">
      <c r="D11" s="1" t="s">
        <v>26</v>
      </c>
      <c r="E11" s="2" t="s">
        <v>28</v>
      </c>
      <c r="F11" s="3" t="s">
        <v>0</v>
      </c>
    </row>
    <row r="12" spans="4:11" x14ac:dyDescent="0.25">
      <c r="D12" s="4" t="s">
        <v>37</v>
      </c>
      <c r="E12" s="4" t="s">
        <v>29</v>
      </c>
      <c r="F12" s="6">
        <v>1</v>
      </c>
    </row>
    <row r="13" spans="4:11" ht="30" x14ac:dyDescent="0.25">
      <c r="D13" s="4" t="s">
        <v>38</v>
      </c>
      <c r="E13" s="4" t="s">
        <v>29</v>
      </c>
      <c r="F13" s="6">
        <v>2</v>
      </c>
      <c r="H13" s="37" t="s">
        <v>2</v>
      </c>
      <c r="J13" s="19"/>
    </row>
    <row r="14" spans="4:11" x14ac:dyDescent="0.25">
      <c r="D14" s="4" t="s">
        <v>39</v>
      </c>
      <c r="E14" s="4" t="s">
        <v>30</v>
      </c>
      <c r="F14" s="5">
        <v>3</v>
      </c>
      <c r="H14" s="5">
        <v>3</v>
      </c>
    </row>
    <row r="15" spans="4:11" x14ac:dyDescent="0.25">
      <c r="D15" s="4" t="s">
        <v>40</v>
      </c>
      <c r="E15" s="4" t="s">
        <v>27</v>
      </c>
      <c r="F15" s="5">
        <v>4</v>
      </c>
      <c r="H15" s="5">
        <v>4</v>
      </c>
    </row>
    <row r="16" spans="4:11" ht="30" x14ac:dyDescent="0.25">
      <c r="D16" s="4" t="s">
        <v>41</v>
      </c>
      <c r="E16" s="4" t="s">
        <v>27</v>
      </c>
      <c r="F16" s="5">
        <v>5</v>
      </c>
      <c r="H16" s="5">
        <v>5</v>
      </c>
      <c r="J16" s="19" t="s">
        <v>1</v>
      </c>
      <c r="K16" s="37" t="s">
        <v>3</v>
      </c>
    </row>
    <row r="17" spans="4:11" x14ac:dyDescent="0.25">
      <c r="D17" s="4" t="s">
        <v>42</v>
      </c>
      <c r="E17" s="4" t="s">
        <v>27</v>
      </c>
      <c r="F17" s="5">
        <v>6</v>
      </c>
      <c r="H17" s="5">
        <v>6</v>
      </c>
      <c r="J17" s="8">
        <v>3.1080000000000001</v>
      </c>
      <c r="K17" s="8">
        <v>11.198</v>
      </c>
    </row>
    <row r="18" spans="4:11" x14ac:dyDescent="0.25">
      <c r="D18" s="4" t="s">
        <v>43</v>
      </c>
      <c r="E18" s="4" t="s">
        <v>27</v>
      </c>
      <c r="F18" s="5">
        <v>7</v>
      </c>
      <c r="H18" s="5">
        <v>7</v>
      </c>
    </row>
    <row r="19" spans="4:11" x14ac:dyDescent="0.25">
      <c r="D19" s="4" t="s">
        <v>44</v>
      </c>
      <c r="E19" s="4" t="s">
        <v>27</v>
      </c>
      <c r="F19" s="5">
        <v>8</v>
      </c>
      <c r="H19" s="5">
        <v>8</v>
      </c>
    </row>
    <row r="20" spans="4:11" x14ac:dyDescent="0.25">
      <c r="D20" s="4" t="s">
        <v>45</v>
      </c>
      <c r="E20" s="4" t="s">
        <v>27</v>
      </c>
      <c r="F20" s="5">
        <v>9.99</v>
      </c>
      <c r="H20" s="5">
        <v>9.99</v>
      </c>
    </row>
    <row r="21" spans="4:11" x14ac:dyDescent="0.25">
      <c r="D21" s="4" t="s">
        <v>31</v>
      </c>
      <c r="E21" s="4" t="s">
        <v>27</v>
      </c>
      <c r="F21" s="5">
        <v>10</v>
      </c>
      <c r="H21" s="5">
        <v>10</v>
      </c>
    </row>
    <row r="22" spans="4:11" x14ac:dyDescent="0.25">
      <c r="D22" s="4" t="s">
        <v>32</v>
      </c>
      <c r="E22" s="4" t="s">
        <v>27</v>
      </c>
      <c r="F22" s="5">
        <v>11</v>
      </c>
      <c r="H22" s="5">
        <v>11</v>
      </c>
    </row>
    <row r="23" spans="4:11" x14ac:dyDescent="0.25">
      <c r="D23" s="4" t="s">
        <v>33</v>
      </c>
      <c r="E23" s="4" t="s">
        <v>27</v>
      </c>
      <c r="F23" s="5">
        <v>12</v>
      </c>
      <c r="H23" s="5">
        <v>12</v>
      </c>
    </row>
    <row r="24" spans="4:11" x14ac:dyDescent="0.25">
      <c r="D24" s="4" t="s">
        <v>34</v>
      </c>
      <c r="E24" s="4" t="s">
        <v>27</v>
      </c>
      <c r="F24" s="5">
        <v>13</v>
      </c>
      <c r="H24" s="5">
        <v>13</v>
      </c>
    </row>
    <row r="25" spans="4:11" x14ac:dyDescent="0.25">
      <c r="D25" s="4" t="s">
        <v>35</v>
      </c>
      <c r="E25" s="4" t="s">
        <v>29</v>
      </c>
      <c r="F25" s="6">
        <v>14</v>
      </c>
      <c r="H25" s="7">
        <f>SUM(H14:H24)</f>
        <v>88.990000000000009</v>
      </c>
    </row>
    <row r="26" spans="4:11" x14ac:dyDescent="0.25">
      <c r="D26" s="4" t="s">
        <v>36</v>
      </c>
      <c r="E26" s="4" t="s">
        <v>29</v>
      </c>
      <c r="F26" s="6">
        <v>15</v>
      </c>
      <c r="H26" s="9">
        <f>H25/11</f>
        <v>8.0900000000000016</v>
      </c>
    </row>
    <row r="27" spans="4:11" x14ac:dyDescent="0.25">
      <c r="D27" s="38"/>
      <c r="E27" s="39"/>
      <c r="F27" s="40"/>
      <c r="H27" s="9"/>
    </row>
    <row r="28" spans="4:11" ht="15.75" thickBot="1" x14ac:dyDescent="0.3"/>
    <row r="29" spans="4:11" ht="15.75" thickBot="1" x14ac:dyDescent="0.3">
      <c r="F29" s="48" t="s">
        <v>25</v>
      </c>
    </row>
    <row r="30" spans="4:11" ht="52.5" thickBot="1" x14ac:dyDescent="0.3">
      <c r="D30" s="41" t="s">
        <v>20</v>
      </c>
      <c r="E30" s="42" t="s">
        <v>4</v>
      </c>
      <c r="F30" s="43">
        <f>J17*99/100</f>
        <v>3.0769199999999999</v>
      </c>
    </row>
    <row r="31" spans="4:11" x14ac:dyDescent="0.25">
      <c r="F31" s="28"/>
    </row>
    <row r="32" spans="4:11" ht="15.75" thickBot="1" x14ac:dyDescent="0.3">
      <c r="F32" s="28"/>
    </row>
    <row r="33" spans="4:8" x14ac:dyDescent="0.25">
      <c r="D33" s="10" t="s">
        <v>5</v>
      </c>
      <c r="E33" s="11"/>
      <c r="F33" s="12"/>
      <c r="G33" s="13"/>
    </row>
    <row r="34" spans="4:8" x14ac:dyDescent="0.25">
      <c r="D34" s="14"/>
      <c r="E34" s="15"/>
      <c r="F34" s="15"/>
      <c r="G34" s="16">
        <v>11.198</v>
      </c>
    </row>
    <row r="35" spans="4:8" ht="15.75" thickBot="1" x14ac:dyDescent="0.3">
      <c r="D35" s="14"/>
      <c r="E35" s="15"/>
      <c r="F35" s="15"/>
      <c r="G35" s="16">
        <f>K17*-3.07692%</f>
        <v>-0.34455350160000003</v>
      </c>
    </row>
    <row r="36" spans="4:8" ht="15.75" thickBot="1" x14ac:dyDescent="0.3">
      <c r="D36" s="17"/>
      <c r="E36" s="18"/>
      <c r="F36" s="18"/>
      <c r="G36" s="44">
        <v>10.853</v>
      </c>
      <c r="H36" s="45" t="s">
        <v>6</v>
      </c>
    </row>
    <row r="38" spans="4:8" x14ac:dyDescent="0.25">
      <c r="D38" s="19" t="s">
        <v>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topLeftCell="A55" workbookViewId="0">
      <selection activeCell="D3" sqref="D3"/>
    </sheetView>
  </sheetViews>
  <sheetFormatPr defaultRowHeight="15" x14ac:dyDescent="0.25"/>
  <cols>
    <col min="2" max="2" width="5.140625" customWidth="1"/>
    <col min="3" max="3" width="23.5703125" customWidth="1"/>
    <col min="4" max="4" width="42.5703125" customWidth="1"/>
    <col min="7" max="7" width="7.42578125" customWidth="1"/>
    <col min="8" max="8" width="12.28515625" customWidth="1"/>
    <col min="9" max="9" width="13.140625" customWidth="1"/>
    <col min="10" max="10" width="12.85546875" customWidth="1"/>
    <col min="11" max="11" width="13.7109375" customWidth="1"/>
    <col min="12" max="12" width="14.85546875" customWidth="1"/>
  </cols>
  <sheetData>
    <row r="2" spans="3:12" x14ac:dyDescent="0.25">
      <c r="D2" t="s">
        <v>63</v>
      </c>
    </row>
    <row r="3" spans="3:12" ht="120.75" x14ac:dyDescent="0.25">
      <c r="D3" s="49" t="s">
        <v>7</v>
      </c>
    </row>
    <row r="5" spans="3:12" ht="120.75" x14ac:dyDescent="0.25">
      <c r="D5" s="49" t="s">
        <v>8</v>
      </c>
    </row>
    <row r="6" spans="3:12" ht="36.75" x14ac:dyDescent="0.25">
      <c r="D6" s="49" t="s">
        <v>9</v>
      </c>
    </row>
    <row r="7" spans="3:12" ht="36.75" x14ac:dyDescent="0.25">
      <c r="D7" s="49" t="s">
        <v>10</v>
      </c>
    </row>
    <row r="8" spans="3:12" ht="48.75" x14ac:dyDescent="0.25">
      <c r="D8" s="49" t="s">
        <v>11</v>
      </c>
    </row>
    <row r="9" spans="3:12" ht="48.75" x14ac:dyDescent="0.25">
      <c r="D9" s="49" t="s">
        <v>12</v>
      </c>
    </row>
    <row r="10" spans="3:12" ht="15.75" thickBot="1" x14ac:dyDescent="0.3"/>
    <row r="11" spans="3:12" x14ac:dyDescent="0.25">
      <c r="C11" s="10"/>
      <c r="D11" s="57" t="s">
        <v>18</v>
      </c>
      <c r="E11" s="13"/>
      <c r="I11" s="26"/>
    </row>
    <row r="12" spans="3:12" ht="15.75" thickBot="1" x14ac:dyDescent="0.3">
      <c r="C12" s="54"/>
      <c r="D12" s="55"/>
      <c r="E12" s="56"/>
      <c r="I12" s="26"/>
    </row>
    <row r="13" spans="3:12" ht="75" x14ac:dyDescent="0.25">
      <c r="C13" s="51" t="s">
        <v>47</v>
      </c>
      <c r="D13" s="52" t="s">
        <v>48</v>
      </c>
      <c r="E13" s="53" t="s">
        <v>0</v>
      </c>
      <c r="G13" s="29"/>
      <c r="H13" s="30" t="s">
        <v>13</v>
      </c>
      <c r="I13" s="30" t="s">
        <v>14</v>
      </c>
      <c r="J13" s="30" t="s">
        <v>18</v>
      </c>
      <c r="K13" s="36" t="s">
        <v>16</v>
      </c>
      <c r="L13" s="30" t="s">
        <v>19</v>
      </c>
    </row>
    <row r="14" spans="3:12" x14ac:dyDescent="0.25">
      <c r="C14" s="20" t="s">
        <v>51</v>
      </c>
      <c r="D14" s="20" t="s">
        <v>49</v>
      </c>
      <c r="E14" s="27">
        <v>1</v>
      </c>
      <c r="G14" s="31">
        <f>E15+E16+E17+E18+E19+E20+E21+E22</f>
        <v>43.800000000000004</v>
      </c>
      <c r="H14" s="32">
        <v>5.4749999999999996</v>
      </c>
      <c r="I14" s="32">
        <v>0.45800000000000002</v>
      </c>
      <c r="J14" s="35">
        <f>I14/H14</f>
        <v>8.365296803652969E-2</v>
      </c>
      <c r="K14" s="32">
        <f>H14*0.2</f>
        <v>1.095</v>
      </c>
      <c r="L14" s="35">
        <f>H14+K14</f>
        <v>6.5699999999999994</v>
      </c>
    </row>
    <row r="15" spans="3:12" x14ac:dyDescent="0.25">
      <c r="C15" s="20" t="s">
        <v>52</v>
      </c>
      <c r="D15" s="20" t="s">
        <v>27</v>
      </c>
      <c r="E15" s="21">
        <v>5</v>
      </c>
      <c r="I15" s="26"/>
    </row>
    <row r="16" spans="3:12" x14ac:dyDescent="0.25">
      <c r="C16" s="20" t="s">
        <v>53</v>
      </c>
      <c r="D16" s="20" t="s">
        <v>27</v>
      </c>
      <c r="E16" s="21">
        <v>5.0999999999999996</v>
      </c>
      <c r="I16" s="26"/>
    </row>
    <row r="17" spans="3:11" x14ac:dyDescent="0.25">
      <c r="C17" s="20" t="s">
        <v>54</v>
      </c>
      <c r="D17" s="20" t="s">
        <v>27</v>
      </c>
      <c r="E17" s="21">
        <v>5.2</v>
      </c>
      <c r="I17" s="26"/>
    </row>
    <row r="18" spans="3:11" x14ac:dyDescent="0.25">
      <c r="C18" s="20" t="s">
        <v>55</v>
      </c>
      <c r="D18" s="20" t="s">
        <v>27</v>
      </c>
      <c r="E18" s="21">
        <v>5.3</v>
      </c>
      <c r="I18" s="26"/>
    </row>
    <row r="19" spans="3:11" x14ac:dyDescent="0.25">
      <c r="C19" s="20" t="s">
        <v>56</v>
      </c>
      <c r="D19" s="20" t="s">
        <v>27</v>
      </c>
      <c r="E19" s="21">
        <v>5.4</v>
      </c>
      <c r="I19" s="26"/>
    </row>
    <row r="20" spans="3:11" x14ac:dyDescent="0.25">
      <c r="C20" s="20" t="s">
        <v>57</v>
      </c>
      <c r="D20" s="20" t="s">
        <v>27</v>
      </c>
      <c r="E20" s="21">
        <v>5.5</v>
      </c>
      <c r="I20" s="26"/>
    </row>
    <row r="21" spans="3:11" x14ac:dyDescent="0.25">
      <c r="C21" s="20" t="s">
        <v>58</v>
      </c>
      <c r="D21" s="20" t="s">
        <v>27</v>
      </c>
      <c r="E21" s="21">
        <v>5.6</v>
      </c>
      <c r="I21" s="26"/>
    </row>
    <row r="22" spans="3:11" x14ac:dyDescent="0.25">
      <c r="C22" s="20" t="s">
        <v>59</v>
      </c>
      <c r="D22" s="20" t="s">
        <v>27</v>
      </c>
      <c r="E22" s="21">
        <v>6.7</v>
      </c>
      <c r="I22" s="26"/>
    </row>
    <row r="23" spans="3:11" x14ac:dyDescent="0.25">
      <c r="C23" s="20" t="s">
        <v>60</v>
      </c>
      <c r="D23" s="20" t="s">
        <v>50</v>
      </c>
      <c r="E23" s="27">
        <v>14</v>
      </c>
      <c r="I23" s="26"/>
    </row>
    <row r="24" spans="3:11" x14ac:dyDescent="0.25">
      <c r="I24" s="26"/>
    </row>
    <row r="25" spans="3:11" x14ac:dyDescent="0.25">
      <c r="D25" s="50" t="s">
        <v>61</v>
      </c>
      <c r="I25" s="26"/>
    </row>
    <row r="26" spans="3:11" ht="15.75" thickBot="1" x14ac:dyDescent="0.3">
      <c r="I26" s="26"/>
    </row>
    <row r="27" spans="3:11" x14ac:dyDescent="0.25">
      <c r="C27" s="10"/>
      <c r="D27" s="57" t="s">
        <v>17</v>
      </c>
      <c r="E27" s="13"/>
      <c r="I27" s="26"/>
    </row>
    <row r="28" spans="3:11" ht="15.75" thickBot="1" x14ac:dyDescent="0.3">
      <c r="C28" s="54"/>
      <c r="D28" s="55"/>
      <c r="E28" s="56"/>
      <c r="I28" s="26"/>
    </row>
    <row r="29" spans="3:11" ht="45" x14ac:dyDescent="0.25">
      <c r="C29" s="51" t="s">
        <v>47</v>
      </c>
      <c r="D29" s="52" t="s">
        <v>48</v>
      </c>
      <c r="E29" s="53" t="s">
        <v>0</v>
      </c>
      <c r="G29" s="29"/>
      <c r="H29" s="30" t="s">
        <v>13</v>
      </c>
      <c r="I29" s="30" t="s">
        <v>14</v>
      </c>
      <c r="J29" s="30" t="s">
        <v>17</v>
      </c>
      <c r="K29" s="30" t="s">
        <v>15</v>
      </c>
    </row>
    <row r="30" spans="3:11" x14ac:dyDescent="0.25">
      <c r="C30" s="20" t="s">
        <v>51</v>
      </c>
      <c r="D30" s="20" t="s">
        <v>49</v>
      </c>
      <c r="E30" s="25">
        <v>1</v>
      </c>
      <c r="G30" s="31">
        <f>E31+E32+E33+E34+E35+E36+E37+E38</f>
        <v>44</v>
      </c>
      <c r="H30" s="32">
        <f>G30/8</f>
        <v>5.5</v>
      </c>
      <c r="I30" s="33">
        <v>2</v>
      </c>
      <c r="J30" s="34">
        <f>I30/H30</f>
        <v>0.36363636363636365</v>
      </c>
      <c r="K30" s="35">
        <f>H30+I30</f>
        <v>7.5</v>
      </c>
    </row>
    <row r="31" spans="3:11" x14ac:dyDescent="0.25">
      <c r="C31" s="20" t="s">
        <v>52</v>
      </c>
      <c r="D31" s="20" t="s">
        <v>27</v>
      </c>
      <c r="E31" s="22">
        <v>2</v>
      </c>
      <c r="I31" s="26"/>
    </row>
    <row r="32" spans="3:11" x14ac:dyDescent="0.25">
      <c r="C32" s="20" t="s">
        <v>53</v>
      </c>
      <c r="D32" s="20" t="s">
        <v>27</v>
      </c>
      <c r="E32" s="22">
        <v>3</v>
      </c>
      <c r="I32" s="26"/>
    </row>
    <row r="33" spans="1:9" x14ac:dyDescent="0.25">
      <c r="C33" s="20" t="s">
        <v>54</v>
      </c>
      <c r="D33" s="20" t="s">
        <v>27</v>
      </c>
      <c r="E33" s="22">
        <v>4</v>
      </c>
      <c r="I33" s="26"/>
    </row>
    <row r="34" spans="1:9" x14ac:dyDescent="0.25">
      <c r="C34" s="20" t="s">
        <v>55</v>
      </c>
      <c r="D34" s="20" t="s">
        <v>27</v>
      </c>
      <c r="E34" s="22">
        <v>5</v>
      </c>
      <c r="I34" s="26"/>
    </row>
    <row r="35" spans="1:9" x14ac:dyDescent="0.25">
      <c r="C35" s="20" t="s">
        <v>56</v>
      </c>
      <c r="D35" s="20" t="s">
        <v>27</v>
      </c>
      <c r="E35" s="22">
        <v>6</v>
      </c>
      <c r="I35" s="26"/>
    </row>
    <row r="36" spans="1:9" x14ac:dyDescent="0.25">
      <c r="C36" s="20" t="s">
        <v>57</v>
      </c>
      <c r="D36" s="20" t="s">
        <v>27</v>
      </c>
      <c r="E36" s="22">
        <v>7</v>
      </c>
      <c r="I36" s="26"/>
    </row>
    <row r="37" spans="1:9" x14ac:dyDescent="0.25">
      <c r="C37" s="20" t="s">
        <v>58</v>
      </c>
      <c r="D37" s="20" t="s">
        <v>27</v>
      </c>
      <c r="E37" s="22">
        <v>8</v>
      </c>
      <c r="I37" s="26"/>
    </row>
    <row r="38" spans="1:9" x14ac:dyDescent="0.25">
      <c r="C38" s="20" t="s">
        <v>59</v>
      </c>
      <c r="D38" s="20" t="s">
        <v>27</v>
      </c>
      <c r="E38" s="22">
        <v>9</v>
      </c>
      <c r="I38" s="26"/>
    </row>
    <row r="39" spans="1:9" x14ac:dyDescent="0.25">
      <c r="C39" s="20" t="s">
        <v>60</v>
      </c>
      <c r="D39" s="20" t="s">
        <v>50</v>
      </c>
      <c r="E39" s="25">
        <v>10</v>
      </c>
      <c r="I39" s="26"/>
    </row>
    <row r="41" spans="1:9" x14ac:dyDescent="0.25">
      <c r="D41" s="50" t="s">
        <v>62</v>
      </c>
    </row>
    <row r="44" spans="1:9" x14ac:dyDescent="0.25">
      <c r="A44" s="23"/>
    </row>
    <row r="45" spans="1:9" x14ac:dyDescent="0.25">
      <c r="A45" s="24"/>
    </row>
    <row r="46" spans="1:9" x14ac:dyDescent="0.25">
      <c r="A46" s="23"/>
    </row>
    <row r="47" spans="1:9" x14ac:dyDescent="0.25">
      <c r="A47" s="23"/>
    </row>
    <row r="48" spans="1:9" x14ac:dyDescent="0.25">
      <c r="A48" s="23"/>
    </row>
    <row r="49" spans="1:1" x14ac:dyDescent="0.25">
      <c r="A49" s="23"/>
    </row>
    <row r="50" spans="1:1" x14ac:dyDescent="0.25">
      <c r="A5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comma2</vt:lpstr>
      <vt:lpstr>comma 2 bis</vt:lpstr>
      <vt:lpstr>Foglio3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 Donati</dc:creator>
  <cp:lastModifiedBy>Roberto Dell'Atti</cp:lastModifiedBy>
  <dcterms:created xsi:type="dcterms:W3CDTF">2019-04-16T14:54:30Z</dcterms:created>
  <dcterms:modified xsi:type="dcterms:W3CDTF">2019-06-18T15:30:43Z</dcterms:modified>
</cp:coreProperties>
</file>